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66" i="1" l="1"/>
  <c r="G56" i="1" l="1"/>
  <c r="G57" i="1"/>
  <c r="G25" i="1"/>
  <c r="G58" i="1"/>
  <c r="G60" i="1"/>
  <c r="G26" i="1"/>
  <c r="G27" i="1"/>
  <c r="G28" i="1"/>
  <c r="G29" i="1"/>
  <c r="G30" i="1"/>
  <c r="F31" i="1"/>
  <c r="F61" i="1"/>
  <c r="G54" i="1"/>
  <c r="F68" i="1" l="1"/>
  <c r="D61" i="1"/>
  <c r="E61" i="1"/>
  <c r="C61" i="1"/>
  <c r="D31" i="1"/>
  <c r="E31" i="1"/>
  <c r="F67" i="1"/>
  <c r="C31" i="1"/>
  <c r="C67" i="1" s="1"/>
  <c r="E66" i="1"/>
  <c r="D66" i="1"/>
  <c r="C66" i="1"/>
  <c r="G53" i="1"/>
  <c r="G62" i="1"/>
  <c r="G63" i="1"/>
  <c r="G69" i="1"/>
  <c r="G70" i="1"/>
  <c r="G52" i="1"/>
  <c r="G44" i="1"/>
  <c r="G45" i="1"/>
  <c r="G46" i="1"/>
  <c r="G47" i="1"/>
  <c r="G48" i="1"/>
  <c r="G49" i="1"/>
  <c r="G50" i="1"/>
  <c r="G51" i="1"/>
  <c r="G24" i="1"/>
  <c r="G23" i="1"/>
  <c r="G22" i="1"/>
  <c r="G17" i="1"/>
  <c r="G18" i="1"/>
  <c r="G19" i="1"/>
  <c r="G20" i="1"/>
  <c r="G21" i="1"/>
  <c r="G16" i="1"/>
  <c r="G15" i="1"/>
  <c r="G14" i="1"/>
  <c r="G13" i="1"/>
  <c r="G7" i="1"/>
  <c r="G8" i="1"/>
  <c r="G9" i="1"/>
  <c r="G10" i="1"/>
  <c r="G11" i="1"/>
  <c r="G33" i="1"/>
  <c r="G35" i="1"/>
  <c r="G36" i="1"/>
  <c r="G37" i="1"/>
  <c r="G38" i="1"/>
  <c r="G39" i="1"/>
  <c r="G40" i="1"/>
  <c r="G41" i="1"/>
  <c r="G42" i="1"/>
  <c r="G43" i="1"/>
  <c r="G6" i="1"/>
  <c r="D67" i="1" l="1"/>
  <c r="E67" i="1"/>
  <c r="G31" i="1"/>
  <c r="G61" i="1"/>
  <c r="G66" i="1"/>
  <c r="G68" i="1" s="1"/>
  <c r="G67" i="1" l="1"/>
</calcChain>
</file>

<file path=xl/sharedStrings.xml><?xml version="1.0" encoding="utf-8"?>
<sst xmlns="http://schemas.openxmlformats.org/spreadsheetml/2006/main" count="75" uniqueCount="75">
  <si>
    <t>№пп</t>
  </si>
  <si>
    <t>Показатели</t>
  </si>
  <si>
    <t>1.</t>
  </si>
  <si>
    <t>Плановый сбор</t>
  </si>
  <si>
    <t>2.</t>
  </si>
  <si>
    <t>Собрано фактически</t>
  </si>
  <si>
    <t>3.</t>
  </si>
  <si>
    <t>Оплачено:</t>
  </si>
  <si>
    <t>3.1</t>
  </si>
  <si>
    <t>за гидравлический расчет</t>
  </si>
  <si>
    <t>3.2</t>
  </si>
  <si>
    <t>оплачено подрядчику за выполненные плановые работы</t>
  </si>
  <si>
    <t>выполнено, но не оплачено работ на конец отчетного периода</t>
  </si>
  <si>
    <t>3.3</t>
  </si>
  <si>
    <t>Ангарская 4 А-Ангарская 16; ангарская 16-Солнечная 66 (315 м)</t>
  </si>
  <si>
    <t>Итого, руб</t>
  </si>
  <si>
    <t>Ангарская 1-Ангарская 17</t>
  </si>
  <si>
    <t>Звездная 36-Солнечная 38</t>
  </si>
  <si>
    <t>Заменено труб посредством ГНБ-бурения</t>
  </si>
  <si>
    <t>Зеленая 28-Солнечная 60</t>
  </si>
  <si>
    <t>Солнечная 60-66</t>
  </si>
  <si>
    <t>Солнечная 72-90</t>
  </si>
  <si>
    <t>Ангарская 19-31</t>
  </si>
  <si>
    <t>Сосновая 18-22</t>
  </si>
  <si>
    <t>Солнечная 18-46</t>
  </si>
  <si>
    <t>Садовая 28-40</t>
  </si>
  <si>
    <t>заменено: Школьная 14-Школьная 22, (152 м)</t>
  </si>
  <si>
    <t>Итого заменено планово в метрах:</t>
  </si>
  <si>
    <t>4.</t>
  </si>
  <si>
    <t>Заменено при авариях , руб</t>
  </si>
  <si>
    <t>в том числе:</t>
  </si>
  <si>
    <t>Сосновая 24-32</t>
  </si>
  <si>
    <t>Звездная 2-Звездная 4</t>
  </si>
  <si>
    <t>Лесная 30-Лесная 33</t>
  </si>
  <si>
    <t>Луговая 6</t>
  </si>
  <si>
    <t>Школьная 32-Школьная 36</t>
  </si>
  <si>
    <t>Школьная 66-62</t>
  </si>
  <si>
    <t>Школьная 69-Звездная 88</t>
  </si>
  <si>
    <t>Луговая-пер. Иркутский</t>
  </si>
  <si>
    <t>Молодежный 1а-Ангарская 24 (из общей суммы 318500-103976 за счет программы)</t>
  </si>
  <si>
    <t>Звездная 130-132</t>
  </si>
  <si>
    <t>Солнечная 66-72</t>
  </si>
  <si>
    <t>Садовая 50-52</t>
  </si>
  <si>
    <t>Солнечная 40-Зеленая 16</t>
  </si>
  <si>
    <t>Звездная 56-60</t>
  </si>
  <si>
    <t>Звездная 66-80</t>
  </si>
  <si>
    <t>Ангарская 78-80</t>
  </si>
  <si>
    <t>Ангарская 74-78</t>
  </si>
  <si>
    <t>Школьная 28-30а</t>
  </si>
  <si>
    <t>Садовая 80-84</t>
  </si>
  <si>
    <t>Итого заменено при авариях в метрах:</t>
  </si>
  <si>
    <t>5.</t>
  </si>
  <si>
    <t>Закупка материалов</t>
  </si>
  <si>
    <t>6.</t>
  </si>
  <si>
    <t>Всего расходы в рублях:</t>
  </si>
  <si>
    <t>7.</t>
  </si>
  <si>
    <t>Всего заменено в метрах</t>
  </si>
  <si>
    <t>8.</t>
  </si>
  <si>
    <t>Отчет по программе "Чистая вода"</t>
  </si>
  <si>
    <t>Звездная 56 А-Школьная 37</t>
  </si>
  <si>
    <t>3.4</t>
  </si>
  <si>
    <t>оплачено за работы, выполненные , но не оплаченные в прошлых периодах</t>
  </si>
  <si>
    <t>Набережная (в границах Школьная 62-Ангарская 38)</t>
  </si>
  <si>
    <t>Сосновая 48-64</t>
  </si>
  <si>
    <t>Школьная 27-Ангарская 17; Школьная 30 Г-56 А; пер. Молодежный (в границах Школьная 42-Молодежный 10)</t>
  </si>
  <si>
    <t>Сосновая 2-12; Сосновая 34-48</t>
  </si>
  <si>
    <t>Ангарская 35 Б-Ангарская 39</t>
  </si>
  <si>
    <t>пер. Цветочный (в границах Сосновая 36-Ангарская 58)</t>
  </si>
  <si>
    <t>Сосновая 2-12</t>
  </si>
  <si>
    <t>Школьная 2-12</t>
  </si>
  <si>
    <t>Энергетиков 13-Звездная 130</t>
  </si>
  <si>
    <t>Лесная 33-38</t>
  </si>
  <si>
    <t>Остаток собранных средств на 31.12</t>
  </si>
  <si>
    <t>Лесная (в границах Звездная 1-Садовая 2)</t>
  </si>
  <si>
    <t>Зеленая 39-42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</si>
</sst>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49" fontId="0" fillId="0" borderId="1" xfId="0" applyNumberFormat="1" applyBorder="1"/>
    <xf numFmtId="0" fontId="0" fillId="0" borderId="1" xfId="0" applyBorder="1" applyAlignment="1">
      <alignment wrapText="1"/>
    </xf>
    <xf numFmtId="49" fontId="1" fillId="0" borderId="1" xfId="0" applyNumberFormat="1" applyFont="1" applyBorder="1"/>
    <xf numFmtId="3" fontId="1" fillId="0" borderId="1" xfId="0" applyNumberFormat="1" applyFont="1" applyBorder="1"/>
    <xf numFmtId="3" fontId="3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5"/>
  <sheetViews>
    <sheetView tabSelected="1" workbookViewId="0">
      <pane xSplit="2" ySplit="5" topLeftCell="C6" activePane="bottomRight" state="frozen"/>
      <selection pane="topRight" activeCell="C1" sqref="C1"/>
      <selection pane="bottomLeft" activeCell="A3" sqref="A3"/>
      <selection pane="bottomRight" activeCell="I12" sqref="I12"/>
    </sheetView>
  </sheetViews>
  <sheetFormatPr defaultRowHeight="15" x14ac:dyDescent="0.25"/>
  <cols>
    <col min="2" max="2" width="60.5703125" bestFit="1" customWidth="1"/>
    <col min="3" max="5" width="12.42578125" bestFit="1" customWidth="1"/>
    <col min="6" max="6" width="13.42578125" bestFit="1" customWidth="1"/>
    <col min="7" max="7" width="14" bestFit="1" customWidth="1"/>
  </cols>
  <sheetData>
    <row r="2" spans="1:7" ht="18.75" x14ac:dyDescent="0.3">
      <c r="B2" s="3" t="s">
        <v>58</v>
      </c>
    </row>
    <row r="5" spans="1:7" ht="18.75" x14ac:dyDescent="0.3">
      <c r="A5" s="4" t="s">
        <v>0</v>
      </c>
      <c r="B5" s="4" t="s">
        <v>1</v>
      </c>
      <c r="C5" s="4">
        <v>2018</v>
      </c>
      <c r="D5" s="4">
        <v>2019</v>
      </c>
      <c r="E5" s="4">
        <v>2020</v>
      </c>
      <c r="F5" s="4">
        <v>2021</v>
      </c>
      <c r="G5" s="4" t="s">
        <v>15</v>
      </c>
    </row>
    <row r="6" spans="1:7" x14ac:dyDescent="0.25">
      <c r="A6" s="5" t="s">
        <v>2</v>
      </c>
      <c r="B6" s="5" t="s">
        <v>3</v>
      </c>
      <c r="C6" s="6">
        <v>5294250</v>
      </c>
      <c r="D6" s="6">
        <v>5292000</v>
      </c>
      <c r="E6" s="6">
        <v>5157000</v>
      </c>
      <c r="F6" s="6">
        <v>5494125</v>
      </c>
      <c r="G6" s="6">
        <f>SUM(C6:F6)</f>
        <v>21237375</v>
      </c>
    </row>
    <row r="7" spans="1:7" x14ac:dyDescent="0.25">
      <c r="A7" s="5" t="s">
        <v>4</v>
      </c>
      <c r="B7" s="5" t="s">
        <v>5</v>
      </c>
      <c r="C7" s="6">
        <v>2550350</v>
      </c>
      <c r="D7" s="6">
        <v>3422724</v>
      </c>
      <c r="E7" s="6">
        <v>4914999</v>
      </c>
      <c r="F7" s="6">
        <v>6204208</v>
      </c>
      <c r="G7" s="6">
        <f t="shared" ref="G7:G70" si="0">SUM(C7:F7)</f>
        <v>17092281</v>
      </c>
    </row>
    <row r="8" spans="1:7" x14ac:dyDescent="0.25">
      <c r="A8" s="5" t="s">
        <v>6</v>
      </c>
      <c r="B8" s="5" t="s">
        <v>7</v>
      </c>
      <c r="C8" s="6"/>
      <c r="D8" s="6"/>
      <c r="E8" s="6"/>
      <c r="F8" s="6"/>
      <c r="G8" s="6">
        <f t="shared" si="0"/>
        <v>0</v>
      </c>
    </row>
    <row r="9" spans="1:7" x14ac:dyDescent="0.25">
      <c r="A9" s="7" t="s">
        <v>8</v>
      </c>
      <c r="B9" s="5" t="s">
        <v>9</v>
      </c>
      <c r="C9" s="6"/>
      <c r="D9" s="6">
        <v>80000</v>
      </c>
      <c r="E9" s="6"/>
      <c r="F9" s="6"/>
      <c r="G9" s="6">
        <f t="shared" si="0"/>
        <v>80000</v>
      </c>
    </row>
    <row r="10" spans="1:7" x14ac:dyDescent="0.25">
      <c r="A10" s="7" t="s">
        <v>10</v>
      </c>
      <c r="B10" s="5" t="s">
        <v>11</v>
      </c>
      <c r="C10" s="6">
        <v>1922000</v>
      </c>
      <c r="D10" s="6">
        <v>652050</v>
      </c>
      <c r="E10" s="6">
        <v>1905550</v>
      </c>
      <c r="F10" s="6">
        <v>2504720</v>
      </c>
      <c r="G10" s="6">
        <f t="shared" si="0"/>
        <v>6984320</v>
      </c>
    </row>
    <row r="11" spans="1:7" x14ac:dyDescent="0.25">
      <c r="A11" s="7" t="s">
        <v>13</v>
      </c>
      <c r="B11" s="5" t="s">
        <v>12</v>
      </c>
      <c r="C11" s="6"/>
      <c r="D11" s="6"/>
      <c r="E11" s="6">
        <v>400000</v>
      </c>
      <c r="F11" s="6">
        <v>2899180</v>
      </c>
      <c r="G11" s="6">
        <f t="shared" si="0"/>
        <v>3299180</v>
      </c>
    </row>
    <row r="12" spans="1:7" ht="30" x14ac:dyDescent="0.25">
      <c r="A12" s="7" t="s">
        <v>60</v>
      </c>
      <c r="B12" s="8" t="s">
        <v>61</v>
      </c>
      <c r="C12" s="6"/>
      <c r="D12" s="6"/>
      <c r="E12" s="6"/>
      <c r="F12" s="6">
        <v>400000</v>
      </c>
      <c r="G12" s="6"/>
    </row>
    <row r="13" spans="1:7" x14ac:dyDescent="0.25">
      <c r="A13" s="7"/>
      <c r="B13" s="5" t="s">
        <v>26</v>
      </c>
      <c r="C13" s="6">
        <v>152</v>
      </c>
      <c r="D13" s="6"/>
      <c r="E13" s="6"/>
      <c r="F13" s="6"/>
      <c r="G13" s="6">
        <f t="shared" si="0"/>
        <v>152</v>
      </c>
    </row>
    <row r="14" spans="1:7" x14ac:dyDescent="0.25">
      <c r="A14" s="7"/>
      <c r="B14" s="5" t="s">
        <v>14</v>
      </c>
      <c r="C14" s="6">
        <v>315</v>
      </c>
      <c r="D14" s="6"/>
      <c r="E14" s="6"/>
      <c r="F14" s="6"/>
      <c r="G14" s="6">
        <f t="shared" si="0"/>
        <v>315</v>
      </c>
    </row>
    <row r="15" spans="1:7" x14ac:dyDescent="0.25">
      <c r="A15" s="7"/>
      <c r="B15" s="5" t="s">
        <v>16</v>
      </c>
      <c r="C15" s="6">
        <v>254</v>
      </c>
      <c r="D15" s="6"/>
      <c r="E15" s="6"/>
      <c r="F15" s="6"/>
      <c r="G15" s="6">
        <f t="shared" si="0"/>
        <v>254</v>
      </c>
    </row>
    <row r="16" spans="1:7" x14ac:dyDescent="0.25">
      <c r="A16" s="7"/>
      <c r="B16" s="5" t="s">
        <v>17</v>
      </c>
      <c r="C16" s="6">
        <v>240</v>
      </c>
      <c r="D16" s="6"/>
      <c r="E16" s="6"/>
      <c r="F16" s="6"/>
      <c r="G16" s="6">
        <f t="shared" si="0"/>
        <v>240</v>
      </c>
    </row>
    <row r="17" spans="1:7" x14ac:dyDescent="0.25">
      <c r="A17" s="7"/>
      <c r="B17" s="5" t="s">
        <v>18</v>
      </c>
      <c r="C17" s="6"/>
      <c r="D17" s="6">
        <v>189</v>
      </c>
      <c r="E17" s="6"/>
      <c r="F17" s="6"/>
      <c r="G17" s="6">
        <f t="shared" si="0"/>
        <v>189</v>
      </c>
    </row>
    <row r="18" spans="1:7" x14ac:dyDescent="0.25">
      <c r="A18" s="7"/>
      <c r="B18" s="5" t="s">
        <v>19</v>
      </c>
      <c r="C18" s="6"/>
      <c r="D18" s="6"/>
      <c r="E18" s="6">
        <v>142</v>
      </c>
      <c r="F18" s="6"/>
      <c r="G18" s="6">
        <f t="shared" si="0"/>
        <v>142</v>
      </c>
    </row>
    <row r="19" spans="1:7" x14ac:dyDescent="0.25">
      <c r="A19" s="7"/>
      <c r="B19" s="5" t="s">
        <v>20</v>
      </c>
      <c r="C19" s="6"/>
      <c r="D19" s="6"/>
      <c r="E19" s="6">
        <v>162</v>
      </c>
      <c r="F19" s="6"/>
      <c r="G19" s="6">
        <f t="shared" si="0"/>
        <v>162</v>
      </c>
    </row>
    <row r="20" spans="1:7" x14ac:dyDescent="0.25">
      <c r="A20" s="7"/>
      <c r="B20" s="5" t="s">
        <v>21</v>
      </c>
      <c r="C20" s="6"/>
      <c r="D20" s="6"/>
      <c r="E20" s="6">
        <v>391</v>
      </c>
      <c r="F20" s="6"/>
      <c r="G20" s="6">
        <f t="shared" si="0"/>
        <v>391</v>
      </c>
    </row>
    <row r="21" spans="1:7" x14ac:dyDescent="0.25">
      <c r="A21" s="7"/>
      <c r="B21" s="5" t="s">
        <v>22</v>
      </c>
      <c r="C21" s="6"/>
      <c r="D21" s="6"/>
      <c r="E21" s="6">
        <v>251</v>
      </c>
      <c r="F21" s="6"/>
      <c r="G21" s="6">
        <f t="shared" si="0"/>
        <v>251</v>
      </c>
    </row>
    <row r="22" spans="1:7" x14ac:dyDescent="0.25">
      <c r="A22" s="7"/>
      <c r="B22" s="5" t="s">
        <v>23</v>
      </c>
      <c r="C22" s="6"/>
      <c r="D22" s="6"/>
      <c r="E22" s="6">
        <v>43</v>
      </c>
      <c r="F22" s="6"/>
      <c r="G22" s="6">
        <f t="shared" si="0"/>
        <v>43</v>
      </c>
    </row>
    <row r="23" spans="1:7" x14ac:dyDescent="0.25">
      <c r="A23" s="7"/>
      <c r="B23" s="5" t="s">
        <v>24</v>
      </c>
      <c r="C23" s="6"/>
      <c r="D23" s="6"/>
      <c r="E23" s="6">
        <v>507</v>
      </c>
      <c r="F23" s="6"/>
      <c r="G23" s="6">
        <f t="shared" si="0"/>
        <v>507</v>
      </c>
    </row>
    <row r="24" spans="1:7" x14ac:dyDescent="0.25">
      <c r="A24" s="7"/>
      <c r="B24" s="5" t="s">
        <v>25</v>
      </c>
      <c r="C24" s="6"/>
      <c r="D24" s="6"/>
      <c r="E24" s="6">
        <v>220</v>
      </c>
      <c r="F24" s="6"/>
      <c r="G24" s="6">
        <f t="shared" si="0"/>
        <v>220</v>
      </c>
    </row>
    <row r="25" spans="1:7" x14ac:dyDescent="0.25">
      <c r="A25" s="7"/>
      <c r="B25" s="5" t="s">
        <v>63</v>
      </c>
      <c r="C25" s="6"/>
      <c r="D25" s="6"/>
      <c r="E25" s="6"/>
      <c r="F25" s="6">
        <v>262</v>
      </c>
      <c r="G25" s="6">
        <f t="shared" si="0"/>
        <v>262</v>
      </c>
    </row>
    <row r="26" spans="1:7" ht="30" x14ac:dyDescent="0.25">
      <c r="A26" s="7"/>
      <c r="B26" s="8" t="s">
        <v>64</v>
      </c>
      <c r="C26" s="6"/>
      <c r="D26" s="6"/>
      <c r="E26" s="6"/>
      <c r="F26" s="6">
        <v>744</v>
      </c>
      <c r="G26" s="6">
        <f t="shared" si="0"/>
        <v>744</v>
      </c>
    </row>
    <row r="27" spans="1:7" x14ac:dyDescent="0.25">
      <c r="A27" s="7"/>
      <c r="B27" s="5" t="s">
        <v>65</v>
      </c>
      <c r="C27" s="6"/>
      <c r="D27" s="6"/>
      <c r="E27" s="6"/>
      <c r="F27" s="6">
        <v>362</v>
      </c>
      <c r="G27" s="6">
        <f t="shared" si="0"/>
        <v>362</v>
      </c>
    </row>
    <row r="28" spans="1:7" x14ac:dyDescent="0.25">
      <c r="A28" s="7"/>
      <c r="B28" s="5" t="s">
        <v>68</v>
      </c>
      <c r="C28" s="6"/>
      <c r="D28" s="6"/>
      <c r="E28" s="6"/>
      <c r="F28" s="6">
        <v>180</v>
      </c>
      <c r="G28" s="6">
        <f t="shared" si="0"/>
        <v>180</v>
      </c>
    </row>
    <row r="29" spans="1:7" x14ac:dyDescent="0.25">
      <c r="A29" s="7"/>
      <c r="B29" s="5" t="s">
        <v>66</v>
      </c>
      <c r="C29" s="6"/>
      <c r="D29" s="6"/>
      <c r="E29" s="6"/>
      <c r="F29" s="6">
        <v>116</v>
      </c>
      <c r="G29" s="6">
        <f t="shared" si="0"/>
        <v>116</v>
      </c>
    </row>
    <row r="30" spans="1:7" x14ac:dyDescent="0.25">
      <c r="A30" s="7"/>
      <c r="B30" s="5" t="s">
        <v>67</v>
      </c>
      <c r="C30" s="6"/>
      <c r="D30" s="6"/>
      <c r="E30" s="6"/>
      <c r="F30" s="6">
        <v>115</v>
      </c>
      <c r="G30" s="6">
        <f t="shared" si="0"/>
        <v>115</v>
      </c>
    </row>
    <row r="31" spans="1:7" s="2" customFormat="1" ht="18.75" x14ac:dyDescent="0.3">
      <c r="A31" s="9"/>
      <c r="B31" s="4" t="s">
        <v>27</v>
      </c>
      <c r="C31" s="10">
        <f>SUM(C13:C24)</f>
        <v>961</v>
      </c>
      <c r="D31" s="10">
        <f t="shared" ref="D31:E31" si="1">SUM(D13:D24)</f>
        <v>189</v>
      </c>
      <c r="E31" s="10">
        <f t="shared" si="1"/>
        <v>1716</v>
      </c>
      <c r="F31" s="10">
        <f>SUM(F13:F30)</f>
        <v>1779</v>
      </c>
      <c r="G31" s="10">
        <f>SUM(G13:G30)</f>
        <v>4645</v>
      </c>
    </row>
    <row r="32" spans="1:7" x14ac:dyDescent="0.25">
      <c r="A32" s="7"/>
      <c r="B32" s="5"/>
      <c r="C32" s="6"/>
      <c r="D32" s="6"/>
      <c r="E32" s="6"/>
      <c r="F32" s="6"/>
      <c r="G32" s="6"/>
    </row>
    <row r="33" spans="1:7" x14ac:dyDescent="0.25">
      <c r="A33" s="7" t="s">
        <v>28</v>
      </c>
      <c r="B33" s="5" t="s">
        <v>29</v>
      </c>
      <c r="C33" s="6">
        <v>0</v>
      </c>
      <c r="D33" s="6">
        <v>1676521</v>
      </c>
      <c r="E33" s="6">
        <v>2319620</v>
      </c>
      <c r="F33" s="6">
        <v>3245290</v>
      </c>
      <c r="G33" s="6">
        <f t="shared" si="0"/>
        <v>7241431</v>
      </c>
    </row>
    <row r="34" spans="1:7" x14ac:dyDescent="0.25">
      <c r="A34" s="7"/>
      <c r="B34" s="5" t="s">
        <v>30</v>
      </c>
      <c r="C34" s="6"/>
      <c r="D34" s="6"/>
      <c r="E34" s="6"/>
      <c r="F34" s="6"/>
      <c r="G34" s="6"/>
    </row>
    <row r="35" spans="1:7" x14ac:dyDescent="0.25">
      <c r="A35" s="7"/>
      <c r="B35" s="5" t="s">
        <v>31</v>
      </c>
      <c r="C35" s="6"/>
      <c r="D35" s="6">
        <v>105</v>
      </c>
      <c r="E35" s="6"/>
      <c r="F35" s="6"/>
      <c r="G35" s="6">
        <f t="shared" si="0"/>
        <v>105</v>
      </c>
    </row>
    <row r="36" spans="1:7" x14ac:dyDescent="0.25">
      <c r="A36" s="7"/>
      <c r="B36" s="5" t="s">
        <v>32</v>
      </c>
      <c r="C36" s="6"/>
      <c r="D36" s="6">
        <v>55</v>
      </c>
      <c r="E36" s="6"/>
      <c r="F36" s="6"/>
      <c r="G36" s="6">
        <f t="shared" si="0"/>
        <v>55</v>
      </c>
    </row>
    <row r="37" spans="1:7" x14ac:dyDescent="0.25">
      <c r="A37" s="7"/>
      <c r="B37" s="5" t="s">
        <v>33</v>
      </c>
      <c r="C37" s="6"/>
      <c r="D37" s="6">
        <v>84</v>
      </c>
      <c r="E37" s="6"/>
      <c r="F37" s="6"/>
      <c r="G37" s="6">
        <f t="shared" si="0"/>
        <v>84</v>
      </c>
    </row>
    <row r="38" spans="1:7" x14ac:dyDescent="0.25">
      <c r="A38" s="7"/>
      <c r="B38" s="5" t="s">
        <v>34</v>
      </c>
      <c r="C38" s="6"/>
      <c r="D38" s="6">
        <v>100</v>
      </c>
      <c r="E38" s="6"/>
      <c r="F38" s="6"/>
      <c r="G38" s="6">
        <f t="shared" si="0"/>
        <v>100</v>
      </c>
    </row>
    <row r="39" spans="1:7" x14ac:dyDescent="0.25">
      <c r="A39" s="7"/>
      <c r="B39" s="5" t="s">
        <v>35</v>
      </c>
      <c r="C39" s="6"/>
      <c r="D39" s="6">
        <v>100</v>
      </c>
      <c r="E39" s="6"/>
      <c r="F39" s="6"/>
      <c r="G39" s="6">
        <f t="shared" si="0"/>
        <v>100</v>
      </c>
    </row>
    <row r="40" spans="1:7" x14ac:dyDescent="0.25">
      <c r="A40" s="7"/>
      <c r="B40" s="5" t="s">
        <v>36</v>
      </c>
      <c r="C40" s="6"/>
      <c r="D40" s="6">
        <v>96</v>
      </c>
      <c r="E40" s="6"/>
      <c r="F40" s="6"/>
      <c r="G40" s="6">
        <f t="shared" si="0"/>
        <v>96</v>
      </c>
    </row>
    <row r="41" spans="1:7" x14ac:dyDescent="0.25">
      <c r="A41" s="7"/>
      <c r="B41" s="5" t="s">
        <v>37</v>
      </c>
      <c r="C41" s="6"/>
      <c r="D41" s="6">
        <v>125</v>
      </c>
      <c r="E41" s="6"/>
      <c r="F41" s="6"/>
      <c r="G41" s="6">
        <f t="shared" si="0"/>
        <v>125</v>
      </c>
    </row>
    <row r="42" spans="1:7" x14ac:dyDescent="0.25">
      <c r="A42" s="7"/>
      <c r="B42" s="5" t="s">
        <v>38</v>
      </c>
      <c r="C42" s="6"/>
      <c r="D42" s="6">
        <v>148</v>
      </c>
      <c r="E42" s="6"/>
      <c r="F42" s="6"/>
      <c r="G42" s="6">
        <f t="shared" si="0"/>
        <v>148</v>
      </c>
    </row>
    <row r="43" spans="1:7" ht="30" x14ac:dyDescent="0.25">
      <c r="A43" s="7"/>
      <c r="B43" s="8" t="s">
        <v>39</v>
      </c>
      <c r="C43" s="6"/>
      <c r="D43" s="6">
        <v>175</v>
      </c>
      <c r="E43" s="6"/>
      <c r="F43" s="6"/>
      <c r="G43" s="6">
        <f t="shared" si="0"/>
        <v>175</v>
      </c>
    </row>
    <row r="44" spans="1:7" x14ac:dyDescent="0.25">
      <c r="A44" s="7"/>
      <c r="B44" s="5" t="s">
        <v>40</v>
      </c>
      <c r="C44" s="6"/>
      <c r="D44" s="6"/>
      <c r="E44" s="6">
        <v>70</v>
      </c>
      <c r="F44" s="6"/>
      <c r="G44" s="6">
        <f t="shared" si="0"/>
        <v>70</v>
      </c>
    </row>
    <row r="45" spans="1:7" x14ac:dyDescent="0.25">
      <c r="A45" s="7"/>
      <c r="B45" s="5" t="s">
        <v>41</v>
      </c>
      <c r="C45" s="6"/>
      <c r="D45" s="6"/>
      <c r="E45" s="6">
        <v>92</v>
      </c>
      <c r="F45" s="6"/>
      <c r="G45" s="6">
        <f t="shared" si="0"/>
        <v>92</v>
      </c>
    </row>
    <row r="46" spans="1:7" x14ac:dyDescent="0.25">
      <c r="A46" s="7"/>
      <c r="B46" s="5" t="s">
        <v>42</v>
      </c>
      <c r="C46" s="6"/>
      <c r="D46" s="6"/>
      <c r="E46" s="6">
        <v>55</v>
      </c>
      <c r="F46" s="6"/>
      <c r="G46" s="6">
        <f t="shared" si="0"/>
        <v>55</v>
      </c>
    </row>
    <row r="47" spans="1:7" x14ac:dyDescent="0.25">
      <c r="A47" s="7"/>
      <c r="B47" s="5" t="s">
        <v>43</v>
      </c>
      <c r="C47" s="6"/>
      <c r="D47" s="6"/>
      <c r="E47" s="6">
        <v>115</v>
      </c>
      <c r="F47" s="6"/>
      <c r="G47" s="6">
        <f t="shared" si="0"/>
        <v>115</v>
      </c>
    </row>
    <row r="48" spans="1:7" x14ac:dyDescent="0.25">
      <c r="A48" s="7"/>
      <c r="B48" s="5" t="s">
        <v>44</v>
      </c>
      <c r="C48" s="6"/>
      <c r="D48" s="6"/>
      <c r="E48" s="6">
        <v>85</v>
      </c>
      <c r="F48" s="6"/>
      <c r="G48" s="6">
        <f t="shared" si="0"/>
        <v>85</v>
      </c>
    </row>
    <row r="49" spans="1:7" x14ac:dyDescent="0.25">
      <c r="A49" s="7"/>
      <c r="B49" s="5" t="s">
        <v>45</v>
      </c>
      <c r="C49" s="6"/>
      <c r="D49" s="6"/>
      <c r="E49" s="6">
        <v>220</v>
      </c>
      <c r="F49" s="6"/>
      <c r="G49" s="6">
        <f t="shared" si="0"/>
        <v>220</v>
      </c>
    </row>
    <row r="50" spans="1:7" x14ac:dyDescent="0.25">
      <c r="A50" s="7"/>
      <c r="B50" s="5" t="s">
        <v>46</v>
      </c>
      <c r="C50" s="6"/>
      <c r="D50" s="6"/>
      <c r="E50" s="6">
        <v>90</v>
      </c>
      <c r="F50" s="6"/>
      <c r="G50" s="6">
        <f t="shared" si="0"/>
        <v>90</v>
      </c>
    </row>
    <row r="51" spans="1:7" x14ac:dyDescent="0.25">
      <c r="A51" s="7"/>
      <c r="B51" s="5" t="s">
        <v>47</v>
      </c>
      <c r="C51" s="6"/>
      <c r="D51" s="6"/>
      <c r="E51" s="6">
        <v>76</v>
      </c>
      <c r="F51" s="6"/>
      <c r="G51" s="6">
        <f t="shared" si="0"/>
        <v>76</v>
      </c>
    </row>
    <row r="52" spans="1:7" x14ac:dyDescent="0.25">
      <c r="A52" s="7"/>
      <c r="B52" s="5" t="s">
        <v>48</v>
      </c>
      <c r="C52" s="6"/>
      <c r="D52" s="6"/>
      <c r="E52" s="6">
        <v>90</v>
      </c>
      <c r="F52" s="6"/>
      <c r="G52" s="6">
        <f t="shared" si="0"/>
        <v>90</v>
      </c>
    </row>
    <row r="53" spans="1:7" x14ac:dyDescent="0.25">
      <c r="A53" s="7"/>
      <c r="B53" s="5" t="s">
        <v>49</v>
      </c>
      <c r="C53" s="6"/>
      <c r="D53" s="6"/>
      <c r="E53" s="6">
        <v>90</v>
      </c>
      <c r="F53" s="6"/>
      <c r="G53" s="6">
        <f t="shared" si="0"/>
        <v>90</v>
      </c>
    </row>
    <row r="54" spans="1:7" x14ac:dyDescent="0.25">
      <c r="A54" s="7"/>
      <c r="B54" s="5" t="s">
        <v>69</v>
      </c>
      <c r="C54" s="6"/>
      <c r="D54" s="6"/>
      <c r="E54" s="6"/>
      <c r="F54" s="11">
        <v>195</v>
      </c>
      <c r="G54" s="6">
        <f>F54</f>
        <v>195</v>
      </c>
    </row>
    <row r="55" spans="1:7" x14ac:dyDescent="0.25">
      <c r="A55" s="7"/>
      <c r="B55" s="5" t="s">
        <v>70</v>
      </c>
      <c r="C55" s="6"/>
      <c r="D55" s="6"/>
      <c r="E55" s="6"/>
      <c r="F55" s="6">
        <v>232</v>
      </c>
      <c r="G55" s="6">
        <v>232</v>
      </c>
    </row>
    <row r="56" spans="1:7" x14ac:dyDescent="0.25">
      <c r="A56" s="7"/>
      <c r="B56" s="5" t="s">
        <v>59</v>
      </c>
      <c r="C56" s="6"/>
      <c r="D56" s="6"/>
      <c r="E56" s="6"/>
      <c r="F56" s="6">
        <v>125</v>
      </c>
      <c r="G56" s="6">
        <f>SUM(C56:F56)</f>
        <v>125</v>
      </c>
    </row>
    <row r="57" spans="1:7" x14ac:dyDescent="0.25">
      <c r="A57" s="7"/>
      <c r="B57" s="5" t="s">
        <v>62</v>
      </c>
      <c r="C57" s="6"/>
      <c r="D57" s="6"/>
      <c r="E57" s="6"/>
      <c r="F57" s="6">
        <v>123</v>
      </c>
      <c r="G57" s="6">
        <f>SUM(C57:F57)</f>
        <v>123</v>
      </c>
    </row>
    <row r="58" spans="1:7" x14ac:dyDescent="0.25">
      <c r="A58" s="7"/>
      <c r="B58" s="5" t="s">
        <v>73</v>
      </c>
      <c r="C58" s="6"/>
      <c r="D58" s="6"/>
      <c r="E58" s="6"/>
      <c r="F58" s="6">
        <v>120</v>
      </c>
      <c r="G58" s="6">
        <f>SUM(C58:F58)</f>
        <v>120</v>
      </c>
    </row>
    <row r="59" spans="1:7" x14ac:dyDescent="0.25">
      <c r="A59" s="7"/>
      <c r="B59" s="5" t="s">
        <v>71</v>
      </c>
      <c r="C59" s="6"/>
      <c r="D59" s="6"/>
      <c r="E59" s="6"/>
      <c r="F59" s="6">
        <v>169</v>
      </c>
      <c r="G59" s="6">
        <v>169</v>
      </c>
    </row>
    <row r="60" spans="1:7" x14ac:dyDescent="0.25">
      <c r="A60" s="7"/>
      <c r="B60" s="5" t="s">
        <v>74</v>
      </c>
      <c r="C60" s="6"/>
      <c r="D60" s="6"/>
      <c r="E60" s="6"/>
      <c r="F60" s="6">
        <v>82</v>
      </c>
      <c r="G60" s="6">
        <f>SUM(C60:F60)</f>
        <v>82</v>
      </c>
    </row>
    <row r="61" spans="1:7" s="2" customFormat="1" ht="18.75" x14ac:dyDescent="0.3">
      <c r="A61" s="4"/>
      <c r="B61" s="4" t="s">
        <v>50</v>
      </c>
      <c r="C61" s="10">
        <f>SUM(C35:C53)</f>
        <v>0</v>
      </c>
      <c r="D61" s="10">
        <f>SUM(D35:D53)</f>
        <v>988</v>
      </c>
      <c r="E61" s="10">
        <f>SUM(E35:E53)</f>
        <v>983</v>
      </c>
      <c r="F61" s="10">
        <f>SUM(F35:F60)</f>
        <v>1046</v>
      </c>
      <c r="G61" s="10">
        <f>SUM(G35:G60)</f>
        <v>3017</v>
      </c>
    </row>
    <row r="62" spans="1:7" x14ac:dyDescent="0.25">
      <c r="A62" s="5"/>
      <c r="B62" s="5"/>
      <c r="C62" s="6"/>
      <c r="D62" s="6"/>
      <c r="E62" s="6"/>
      <c r="F62" s="6"/>
      <c r="G62" s="6">
        <f t="shared" si="0"/>
        <v>0</v>
      </c>
    </row>
    <row r="63" spans="1:7" x14ac:dyDescent="0.25">
      <c r="A63" s="5" t="s">
        <v>51</v>
      </c>
      <c r="B63" s="5" t="s">
        <v>52</v>
      </c>
      <c r="C63" s="6"/>
      <c r="D63" s="6">
        <v>1642503</v>
      </c>
      <c r="E63" s="6"/>
      <c r="F63" s="6"/>
      <c r="G63" s="6">
        <f t="shared" si="0"/>
        <v>1642503</v>
      </c>
    </row>
    <row r="64" spans="1:7" x14ac:dyDescent="0.25">
      <c r="A64" s="5"/>
      <c r="B64" s="5"/>
      <c r="C64" s="6"/>
      <c r="D64" s="6"/>
      <c r="E64" s="6"/>
      <c r="F64" s="6"/>
      <c r="G64" s="6"/>
    </row>
    <row r="65" spans="1:7" x14ac:dyDescent="0.25">
      <c r="A65" s="5"/>
      <c r="B65" s="5"/>
      <c r="C65" s="6"/>
      <c r="D65" s="6"/>
      <c r="E65" s="6"/>
      <c r="F65" s="6"/>
      <c r="G65" s="6"/>
    </row>
    <row r="66" spans="1:7" s="2" customFormat="1" ht="18.75" x14ac:dyDescent="0.3">
      <c r="A66" s="4" t="s">
        <v>53</v>
      </c>
      <c r="B66" s="4" t="s">
        <v>54</v>
      </c>
      <c r="C66" s="10">
        <f>C10</f>
        <v>1922000</v>
      </c>
      <c r="D66" s="10">
        <f>D9+D10+D33+D63</f>
        <v>4051074</v>
      </c>
      <c r="E66" s="10">
        <f>E10+E33</f>
        <v>4225170</v>
      </c>
      <c r="F66" s="10">
        <f>F10+F33+F12</f>
        <v>6150010</v>
      </c>
      <c r="G66" s="10">
        <f t="shared" si="0"/>
        <v>16348254</v>
      </c>
    </row>
    <row r="67" spans="1:7" s="2" customFormat="1" ht="18.75" x14ac:dyDescent="0.3">
      <c r="A67" s="4" t="s">
        <v>55</v>
      </c>
      <c r="B67" s="4" t="s">
        <v>56</v>
      </c>
      <c r="C67" s="10">
        <f>C31+C61</f>
        <v>961</v>
      </c>
      <c r="D67" s="10">
        <f>D31+D61</f>
        <v>1177</v>
      </c>
      <c r="E67" s="10">
        <f>E31+E61</f>
        <v>2699</v>
      </c>
      <c r="F67" s="10">
        <f>F31+F61</f>
        <v>2825</v>
      </c>
      <c r="G67" s="10">
        <f t="shared" si="0"/>
        <v>7662</v>
      </c>
    </row>
    <row r="68" spans="1:7" ht="18.75" x14ac:dyDescent="0.3">
      <c r="A68" s="4" t="s">
        <v>57</v>
      </c>
      <c r="B68" s="4" t="s">
        <v>72</v>
      </c>
      <c r="C68" s="10">
        <v>628350</v>
      </c>
      <c r="D68" s="10">
        <v>-628350</v>
      </c>
      <c r="E68" s="10">
        <v>689829</v>
      </c>
      <c r="F68" s="10">
        <f>E68+F7-F66</f>
        <v>744027</v>
      </c>
      <c r="G68" s="10">
        <f>G7-G66</f>
        <v>744027</v>
      </c>
    </row>
    <row r="69" spans="1:7" x14ac:dyDescent="0.25">
      <c r="C69" s="1"/>
      <c r="D69" s="1"/>
      <c r="E69" s="1"/>
      <c r="F69" s="1"/>
      <c r="G69" s="1">
        <f t="shared" si="0"/>
        <v>0</v>
      </c>
    </row>
    <row r="70" spans="1:7" x14ac:dyDescent="0.25">
      <c r="C70" s="1"/>
      <c r="D70" s="1"/>
      <c r="E70" s="1"/>
      <c r="F70" s="1"/>
      <c r="G70" s="1">
        <f t="shared" si="0"/>
        <v>0</v>
      </c>
    </row>
    <row r="71" spans="1:7" x14ac:dyDescent="0.25">
      <c r="C71" s="1"/>
      <c r="D71" s="1"/>
      <c r="E71" s="1"/>
      <c r="F71" s="1"/>
      <c r="G71" s="1"/>
    </row>
    <row r="72" spans="1:7" x14ac:dyDescent="0.25">
      <c r="C72" s="1"/>
      <c r="D72" s="1"/>
      <c r="E72" s="1"/>
      <c r="F72" s="1"/>
      <c r="G72" s="1"/>
    </row>
    <row r="73" spans="1:7" x14ac:dyDescent="0.25">
      <c r="C73" s="1"/>
      <c r="D73" s="1"/>
      <c r="E73" s="1"/>
      <c r="F73" s="1"/>
      <c r="G73" s="1"/>
    </row>
    <row r="74" spans="1:7" x14ac:dyDescent="0.25">
      <c r="C74" s="1"/>
      <c r="D74" s="1"/>
      <c r="E74" s="1"/>
      <c r="F74" s="1"/>
      <c r="G74" s="1"/>
    </row>
    <row r="75" spans="1:7" x14ac:dyDescent="0.25">
      <c r="C75" s="1"/>
      <c r="D75" s="1"/>
      <c r="E75" s="1"/>
      <c r="F75" s="1"/>
      <c r="G75" s="1"/>
    </row>
  </sheetData>
  <pageMargins left="0.7" right="0.7" top="0.75" bottom="0.75" header="0.3" footer="0.3"/>
  <pageSetup paperSize="9" scale="9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2022-06-08T16:11:32Z</dcterms:modified>
</cp:coreProperties>
</file>